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Zadanie 1" sheetId="1" r:id="rId1"/>
    <sheet name="Zadanie 2" sheetId="5" r:id="rId2"/>
    <sheet name="Zadanie 3" sheetId="2" r:id="rId3"/>
    <sheet name="Zadanie 4" sheetId="3" r:id="rId4"/>
    <sheet name="Zadanie 5" sheetId="4" r:id="rId5"/>
  </sheets>
  <definedNames>
    <definedName name="_xlnm.Print_Area" localSheetId="2">'Zadanie 3'!$A$1:$M$14</definedName>
    <definedName name="_xlnm.Print_Area" localSheetId="4">'Zadanie 5'!$A$1:$M$12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K8" i="5" s="1"/>
  <c r="L8" i="5" s="1"/>
  <c r="G6" i="5"/>
  <c r="G7" i="5" s="1"/>
  <c r="K7" i="5" s="1"/>
  <c r="L7" i="5" s="1"/>
  <c r="G8" i="2"/>
  <c r="K8" i="2" s="1"/>
  <c r="L8" i="2" s="1"/>
  <c r="G9" i="5" l="1"/>
  <c r="K9" i="5" s="1"/>
  <c r="L9" i="5" s="1"/>
  <c r="K6" i="5"/>
  <c r="L6" i="5" s="1"/>
  <c r="M6" i="5" s="1"/>
  <c r="M8" i="5"/>
  <c r="M8" i="2"/>
  <c r="L10" i="5" l="1"/>
  <c r="M10" i="5"/>
  <c r="G6" i="4"/>
  <c r="K6" i="4" s="1"/>
  <c r="L6" i="4" s="1"/>
  <c r="L7" i="4" s="1"/>
  <c r="G6" i="3"/>
  <c r="K6" i="3" s="1"/>
  <c r="L6" i="3" s="1"/>
  <c r="L7" i="3" s="1"/>
  <c r="M6" i="4" l="1"/>
  <c r="M6" i="3"/>
  <c r="M7" i="4" l="1"/>
  <c r="M7" i="3"/>
  <c r="G6" i="2" l="1"/>
  <c r="G6" i="1"/>
  <c r="G7" i="2" l="1"/>
  <c r="K6" i="2"/>
  <c r="L6" i="2" s="1"/>
  <c r="K6" i="1"/>
  <c r="L6" i="1" s="1"/>
  <c r="G7" i="1"/>
  <c r="K7" i="1" s="1"/>
  <c r="L7" i="1" s="1"/>
  <c r="M6" i="1" l="1"/>
  <c r="K7" i="2"/>
  <c r="L7" i="2" s="1"/>
  <c r="L9" i="2" s="1"/>
  <c r="M6" i="2" l="1"/>
  <c r="M9" i="2" s="1"/>
  <c r="L8" i="1"/>
  <c r="M8" i="1" l="1"/>
  <c r="M13" i="4" s="1"/>
  <c r="M14" i="4" s="1"/>
</calcChain>
</file>

<file path=xl/sharedStrings.xml><?xml version="1.0" encoding="utf-8"?>
<sst xmlns="http://schemas.openxmlformats.org/spreadsheetml/2006/main" count="150" uniqueCount="47">
  <si>
    <t>Załącznik nr 2.1 do SWZ</t>
  </si>
  <si>
    <t>WYLICZENIE OFEROWANYCH CEN JEDNOSTKOWYCH</t>
  </si>
  <si>
    <t>Lp.</t>
  </si>
  <si>
    <t>Rodzaj sprzętu</t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</si>
  <si>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</si>
  <si>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</si>
  <si>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</si>
  <si>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t>Rodzaj paliwa</t>
  </si>
  <si>
    <t>Wartość netto 
[zł]</t>
  </si>
  <si>
    <t>Wartość oferty netto dla poszczególnych pozycji Formularza Ofertowego 
[zł]</t>
  </si>
  <si>
    <t>ON</t>
  </si>
  <si>
    <t xml:space="preserve"> - wypełnia Wykonawca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</si>
  <si>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</si>
  <si>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1.1.</t>
  </si>
  <si>
    <t>1.2.</t>
  </si>
  <si>
    <t>2.1.</t>
  </si>
  <si>
    <t>2.2.</t>
  </si>
  <si>
    <t>12 = 4 x 11</t>
  </si>
  <si>
    <t>11 = 7 + (8 x 10)</t>
  </si>
  <si>
    <t>7 = 5 + 6</t>
  </si>
  <si>
    <r>
      <t xml:space="preserve">Minimalna stawka godzinowa netto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bz</t>
    </r>
  </si>
  <si>
    <r>
      <t xml:space="preserve">Stawka godzinowa - pozostałe koszty bez paliwa netto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</si>
  <si>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r>
      <t xml:space="preserve">Jednostkowa cena 
paliwa netto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</si>
  <si>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Cena jednostkowa ogółem  netto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</si>
  <si>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r>
      <t xml:space="preserve"> WALEC WIBRACYJNY CIĄGNIONY / MOC SILNIKA MIN.50KW MASA MIN.8,0T / BEZ MONITORINGU/                          
</t>
    </r>
    <r>
      <rPr>
        <b/>
        <sz val="10"/>
        <color rgb="FFFF0000"/>
        <rFont val="Times New Roman"/>
        <family val="1"/>
        <charset val="238"/>
      </rPr>
      <t>ogólny płatny czas pozostawania w dyspozycji Zamawiającego - stawka z paliwem</t>
    </r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</si>
  <si>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oznaczone komórki w kolumnie nr 6 (F) - pozostałe wartości wyliczą się same, zgodnie z formułami wprowadzonymi przez Zamawiającego</t>
    </r>
  </si>
  <si>
    <t>Poz. EFO</t>
  </si>
  <si>
    <t>suma zadań - pozycja kontrolna</t>
  </si>
  <si>
    <t>brutto</t>
  </si>
  <si>
    <r>
      <t xml:space="preserve">SPYCHARKA GĄSIENICOWA Z OPERATOREM  / POJEMNOŚĆ LEMIESZA MIN.4,0M3 MOC SILNIKA MIN.110KW / Z MONITORINGIEM /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</si>
  <si>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Z OPERATOREM  / POJEMNOŚĆ LEMIESZA MIN.4,0M3 MOC SILNIKA MIN.110KW / Z MONITORINGIEM /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</si>
  <si>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SPYCHARKA GĄSIENICOWA Z OPERATOREM  / POJEMNOŚĆ LEMIESZA MIN.3,0M3 MOC SILNIKA MIN.90KW / Z MONITORINGIEM /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</si>
  <si>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Z OPERATOREM  / POJEMNOŚĆ LEMIESZA MIN.3,0M3 MOC SILNIKA MIN.90KW / Z MONITORINGIEM / 
</t>
    </r>
    <r>
      <rPr>
        <b/>
        <sz val="10"/>
        <color rgb="FFFF0000"/>
        <rFont val="Times New Roman"/>
        <family val="1"/>
        <charset val="238"/>
      </rPr>
      <t>TRYB JAŁOWY</t>
    </r>
  </si>
  <si>
    <t>2</t>
  </si>
  <si>
    <t>1</t>
  </si>
  <si>
    <r>
      <t xml:space="preserve"> SAMOCHÓD CIĘŻAROWY Z KIEROWCĄ SKRZYNIOWY O DMC DO 3,5T / ŁADOWNOŚĆ MIN. 1,0T / BEZ MONITORINGU                          
</t>
    </r>
    <r>
      <rPr>
        <b/>
        <sz val="10"/>
        <color rgb="FFFF0000"/>
        <rFont val="Times New Roman"/>
        <family val="1"/>
        <charset val="238"/>
      </rPr>
      <t>ogólny płatny czas pozostawania w dyspozycji Zamawiającego - stawka z paliwem</t>
    </r>
  </si>
  <si>
    <r>
      <t xml:space="preserve">ŁADOWARKA KOŁOWA Z WAGĄ BEZ LEGALIZACJI Z OPERATOREM / POJEMNOŚĆ ŁYŻKI MIN.3,0M3 MOC SILNIKA MIN.110KW  / Z MONITORINGIEM /  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</si>
  <si>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Z WAGĄ BEZ LEGALIZACJI Z OPERATOREM / POJEMNOŚĆ ŁYŻKI MIN.3,0M3 MOC SILNIKA MIN.110KW  / Z MONITORINGIEM /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</si>
  <si>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KOPARKOŁADOWARKA KOŁOWA Z OPERATOREM / POJEMNOŚĆ ŁYŻKI KOPANIA MIN.0,50M3 POJ.LEMIESZA ŁADOWARKI MIN.0,5M3  / Z MONITORINGIEM /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</si>
  <si>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KOPARKOŁADOWARKA KOŁOWA Z OPERATOREM / POJEMNOŚĆ ŁYŻKI KOPANIA MIN.0,50M3 POJ.LEMIESZA ŁADOWARKI MIN.0,5M3 / Z MONITORINGIEM /
</t>
    </r>
    <r>
      <rPr>
        <b/>
        <sz val="10"/>
        <color rgb="FFFF0000"/>
        <rFont val="Times New Roman"/>
        <family val="1"/>
        <charset val="238"/>
      </rPr>
      <t>TRYB JAŁOWY</t>
    </r>
  </si>
  <si>
    <r>
      <rPr>
        <sz val="12"/>
        <rFont val="Times New Roman"/>
        <family val="1"/>
        <charset val="238"/>
      </rPr>
      <t xml:space="preserve"> KOPARKA GĄSIENICOWA  Z OPERATOREM /  POJEMNOŚĆ ŁYŻKI MIN.0,8 M3                        </t>
    </r>
    <r>
      <rPr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ogólny płatny czas pozostawania w dyspozycji Zamawiającego - stawka z paliwem</t>
    </r>
  </si>
  <si>
    <t>Nr sprawy 492500873</t>
  </si>
  <si>
    <t>ZADANIE NR 1 - ładowarki z operatorem</t>
  </si>
  <si>
    <t>ZADANIE NR 2 - spycharki z operatorem</t>
  </si>
  <si>
    <t>ZADANIE NR 3 -  koparko-ładowarka kołowa z operatorem i koparka gąsienicowa z operatorem</t>
  </si>
  <si>
    <t>ZADANIE NR 4 - samochód ciężarowy z kierowcą</t>
  </si>
  <si>
    <t>ZADANIE NR 5 – walec wibracyjny ciągniony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</si>
</sst>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2" fillId="0" borderId="0" xfId="0" applyFont="1"/>
    <xf numFmtId="0" fontId="15" fillId="0" borderId="0" xfId="0" applyFont="1"/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 inden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right" vertical="center" wrapText="1" indent="1"/>
    </xf>
    <xf numFmtId="0" fontId="11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" fontId="1" fillId="4" borderId="1" xfId="0" applyNumberFormat="1" applyFont="1" applyFill="1" applyBorder="1" applyAlignment="1">
      <alignment horizontal="center" vertical="center"/>
    </xf>
    <xf numFmtId="1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 indent="1"/>
    </xf>
    <xf numFmtId="49" fontId="3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4" fontId="17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right" vertical="center" indent="1"/>
    </xf>
    <xf numFmtId="4" fontId="1" fillId="4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zoomScale="80" zoomScaleNormal="90" zoomScaleSheetLayoutView="80" workbookViewId="0">
      <pane xSplit="4" topLeftCell="E1" activePane="topRight" state="frozen"/>
      <selection pane="topRight" activeCell="C24" sqref="C24"/>
    </sheetView>
  </sheetViews>
  <sheetFormatPr defaultRowHeight="15" x14ac:dyDescent="0.25"/>
  <cols>
    <col min="1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41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9" customHeight="1" x14ac:dyDescent="0.25">
      <c r="A3" s="38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87" customHeight="1" x14ac:dyDescent="0.25">
      <c r="A4" s="34" t="s">
        <v>26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38.25" x14ac:dyDescent="0.2">
      <c r="A6" s="41">
        <v>1</v>
      </c>
      <c r="B6" s="27" t="s">
        <v>13</v>
      </c>
      <c r="C6" s="7" t="s">
        <v>36</v>
      </c>
      <c r="D6" s="10">
        <v>33621</v>
      </c>
      <c r="E6" s="11">
        <v>30.5</v>
      </c>
      <c r="F6" s="31"/>
      <c r="G6" s="19" t="str">
        <f>IF(F6=0,"-",E6+F6)</f>
        <v>-</v>
      </c>
      <c r="H6" s="15">
        <v>7.5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43">
        <f>IF(G6=0,"-",SUM(L6:L7))</f>
        <v>0</v>
      </c>
    </row>
    <row r="7" spans="1:13" s="2" customFormat="1" ht="38.25" x14ac:dyDescent="0.2">
      <c r="A7" s="42"/>
      <c r="B7" s="27" t="s">
        <v>14</v>
      </c>
      <c r="C7" s="7" t="s">
        <v>37</v>
      </c>
      <c r="D7" s="10">
        <v>14399</v>
      </c>
      <c r="E7" s="12"/>
      <c r="F7" s="13"/>
      <c r="G7" s="19" t="str">
        <f>IF(F6=0,"-",ROUND(G6*0.7,2))</f>
        <v>-</v>
      </c>
      <c r="H7" s="15">
        <v>7.5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44"/>
    </row>
    <row r="8" spans="1:13" ht="15.75" customHeight="1" x14ac:dyDescent="0.25">
      <c r="A8" s="20"/>
      <c r="B8" s="20"/>
      <c r="C8" s="21"/>
      <c r="D8" s="21"/>
      <c r="E8" s="21"/>
      <c r="F8" s="21"/>
      <c r="G8" s="21"/>
      <c r="H8" s="21"/>
      <c r="I8" s="21"/>
      <c r="J8" s="21"/>
      <c r="K8" s="22"/>
      <c r="L8" s="18">
        <f>SUM(L6:L7)</f>
        <v>0</v>
      </c>
      <c r="M8" s="18">
        <f>SUM(M6:M7)</f>
        <v>0</v>
      </c>
    </row>
    <row r="9" spans="1:13" s="1" customFormat="1" ht="15.75" x14ac:dyDescent="0.25">
      <c r="A9" s="23"/>
      <c r="B9" s="23"/>
      <c r="C9" s="24"/>
      <c r="D9" s="25" t="s">
        <v>11</v>
      </c>
      <c r="E9" s="25"/>
      <c r="F9" s="25"/>
      <c r="G9" s="23"/>
      <c r="H9" s="23"/>
      <c r="I9" s="23"/>
      <c r="J9" s="23"/>
      <c r="K9" s="23"/>
      <c r="L9" s="23"/>
    </row>
    <row r="10" spans="1:13" s="1" customFormat="1" ht="15.75" x14ac:dyDescent="0.25">
      <c r="A10" s="23"/>
      <c r="B10" s="23"/>
      <c r="C10" s="23"/>
      <c r="D10" s="4"/>
      <c r="E10" s="4"/>
      <c r="F10" s="4"/>
      <c r="G10" s="23"/>
      <c r="H10" s="23"/>
      <c r="I10" s="23"/>
      <c r="J10" s="23"/>
      <c r="K10" s="23"/>
      <c r="L10" s="23"/>
    </row>
    <row r="11" spans="1:13" s="1" customFormat="1" ht="15.75" x14ac:dyDescent="0.25">
      <c r="A11" s="23"/>
      <c r="B11" s="23"/>
      <c r="C11" s="26"/>
      <c r="D11" s="25" t="s">
        <v>12</v>
      </c>
      <c r="E11" s="25"/>
      <c r="F11" s="25"/>
      <c r="G11" s="23"/>
      <c r="H11" s="23"/>
      <c r="I11" s="23"/>
      <c r="J11" s="23"/>
      <c r="K11" s="23"/>
      <c r="L11" s="23"/>
    </row>
    <row r="13" spans="1:13" ht="46.5" customHeight="1" x14ac:dyDescent="0.3">
      <c r="A13" s="40" t="s">
        <v>25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</sheetData>
  <mergeCells count="5">
    <mergeCell ref="A3:M3"/>
    <mergeCell ref="A2:M2"/>
    <mergeCell ref="A13:L13"/>
    <mergeCell ref="A6:A7"/>
    <mergeCell ref="M6:M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topLeftCell="A2" zoomScale="80" zoomScaleNormal="90" zoomScaleSheetLayoutView="80" workbookViewId="0">
      <pane xSplit="4" topLeftCell="E1" activePane="topRight" state="frozen"/>
      <selection pane="topRight" activeCell="E23" sqref="E23"/>
    </sheetView>
  </sheetViews>
  <sheetFormatPr defaultRowHeight="15" x14ac:dyDescent="0.25"/>
  <cols>
    <col min="1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41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9" customHeight="1" x14ac:dyDescent="0.25">
      <c r="A3" s="38" t="s">
        <v>43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87" customHeight="1" x14ac:dyDescent="0.25">
      <c r="A4" s="34" t="s">
        <v>26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38.25" customHeight="1" x14ac:dyDescent="0.2">
      <c r="A6" s="45">
        <v>1</v>
      </c>
      <c r="B6" s="27" t="s">
        <v>13</v>
      </c>
      <c r="C6" s="7" t="s">
        <v>29</v>
      </c>
      <c r="D6" s="10">
        <v>8092</v>
      </c>
      <c r="E6" s="11">
        <v>30.5</v>
      </c>
      <c r="F6" s="3"/>
      <c r="G6" s="14" t="str">
        <f>IF(F6=0,"-",E6+F6)</f>
        <v>-</v>
      </c>
      <c r="H6" s="15">
        <v>10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46">
        <f>IF(G6=0,"-",SUM(L6:L7))</f>
        <v>0</v>
      </c>
    </row>
    <row r="7" spans="1:13" s="2" customFormat="1" ht="38.25" x14ac:dyDescent="0.2">
      <c r="A7" s="45"/>
      <c r="B7" s="27" t="s">
        <v>14</v>
      </c>
      <c r="C7" s="7" t="s">
        <v>30</v>
      </c>
      <c r="D7" s="10">
        <v>3465</v>
      </c>
      <c r="E7" s="12"/>
      <c r="F7" s="13"/>
      <c r="G7" s="19" t="str">
        <f>IF(F6=0,"-",ROUND(G6*0.7,2))</f>
        <v>-</v>
      </c>
      <c r="H7" s="15">
        <v>10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46"/>
    </row>
    <row r="8" spans="1:13" s="2" customFormat="1" ht="38.25" customHeight="1" x14ac:dyDescent="0.2">
      <c r="A8" s="45">
        <v>2</v>
      </c>
      <c r="B8" s="27" t="s">
        <v>15</v>
      </c>
      <c r="C8" s="7" t="s">
        <v>31</v>
      </c>
      <c r="D8" s="10">
        <v>8092</v>
      </c>
      <c r="E8" s="11">
        <v>30.5</v>
      </c>
      <c r="F8" s="3"/>
      <c r="G8" s="14" t="str">
        <f>IF(F8=0,"-",E8+F8)</f>
        <v>-</v>
      </c>
      <c r="H8" s="15">
        <v>10</v>
      </c>
      <c r="I8" s="16" t="s">
        <v>10</v>
      </c>
      <c r="J8" s="11">
        <v>5</v>
      </c>
      <c r="K8" s="17" t="str">
        <f>IF(F8=0,"-",ROUND((G8+(H8*J8)),2))</f>
        <v>-</v>
      </c>
      <c r="L8" s="18" t="str">
        <f>IF(F8=0,"-",D8*K8)</f>
        <v>-</v>
      </c>
      <c r="M8" s="46">
        <f>IF(G8=0,"-",SUM(L8:L9))</f>
        <v>0</v>
      </c>
    </row>
    <row r="9" spans="1:13" s="2" customFormat="1" ht="38.25" x14ac:dyDescent="0.2">
      <c r="A9" s="45"/>
      <c r="B9" s="27" t="s">
        <v>16</v>
      </c>
      <c r="C9" s="7" t="s">
        <v>32</v>
      </c>
      <c r="D9" s="10">
        <v>3465</v>
      </c>
      <c r="E9" s="12"/>
      <c r="F9" s="13"/>
      <c r="G9" s="19" t="str">
        <f>IF(F8=0,"-",ROUND(G8*0.7,2))</f>
        <v>-</v>
      </c>
      <c r="H9" s="15">
        <v>10</v>
      </c>
      <c r="I9" s="16" t="s">
        <v>10</v>
      </c>
      <c r="J9" s="11">
        <v>5</v>
      </c>
      <c r="K9" s="17" t="str">
        <f>IF(F8=0,"-",ROUND((G9+(H9*J9)),2))</f>
        <v>-</v>
      </c>
      <c r="L9" s="18" t="str">
        <f>IF(F8=0,"-",D9*K9)</f>
        <v>-</v>
      </c>
      <c r="M9" s="46"/>
    </row>
    <row r="10" spans="1:13" ht="15.75" customHeight="1" x14ac:dyDescent="0.25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2"/>
      <c r="L10" s="18">
        <f>SUM(L6:L9)</f>
        <v>0</v>
      </c>
      <c r="M10" s="18">
        <f>SUM(M6:M9)</f>
        <v>0</v>
      </c>
    </row>
    <row r="11" spans="1:13" s="1" customFormat="1" ht="15.75" x14ac:dyDescent="0.25">
      <c r="A11" s="23"/>
      <c r="B11" s="23"/>
      <c r="C11" s="24"/>
      <c r="D11" s="25" t="s">
        <v>11</v>
      </c>
      <c r="E11" s="25"/>
      <c r="F11" s="25"/>
      <c r="G11" s="23"/>
      <c r="H11" s="23"/>
      <c r="I11" s="23"/>
      <c r="J11" s="23"/>
      <c r="K11" s="23"/>
      <c r="L11" s="23"/>
    </row>
    <row r="12" spans="1:13" s="1" customFormat="1" ht="15.75" x14ac:dyDescent="0.25">
      <c r="A12" s="23"/>
      <c r="B12" s="23"/>
      <c r="C12" s="23"/>
      <c r="D12" s="4"/>
      <c r="E12" s="4"/>
      <c r="F12" s="4"/>
      <c r="G12" s="23"/>
      <c r="H12" s="23"/>
      <c r="I12" s="23"/>
      <c r="J12" s="23"/>
      <c r="K12" s="23"/>
      <c r="L12" s="23"/>
    </row>
    <row r="13" spans="1:13" s="1" customFormat="1" ht="15.75" x14ac:dyDescent="0.25">
      <c r="A13" s="23"/>
      <c r="B13" s="23"/>
      <c r="C13" s="26"/>
      <c r="D13" s="25" t="s">
        <v>12</v>
      </c>
      <c r="E13" s="25"/>
      <c r="F13" s="25"/>
      <c r="G13" s="23"/>
      <c r="H13" s="23"/>
      <c r="I13" s="23"/>
      <c r="J13" s="23"/>
      <c r="K13" s="23"/>
      <c r="L13" s="23"/>
    </row>
    <row r="15" spans="1:13" ht="46.5" customHeight="1" x14ac:dyDescent="0.3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</sheetData>
  <mergeCells count="7">
    <mergeCell ref="A15:L15"/>
    <mergeCell ref="A2:M2"/>
    <mergeCell ref="A3:M3"/>
    <mergeCell ref="A6:A7"/>
    <mergeCell ref="M6:M7"/>
    <mergeCell ref="A8:A9"/>
    <mergeCell ref="M8:M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view="pageBreakPreview" zoomScale="80" zoomScaleNormal="90" zoomScaleSheetLayoutView="80" workbookViewId="0">
      <selection activeCell="D6" sqref="D6:D7"/>
    </sheetView>
  </sheetViews>
  <sheetFormatPr defaultRowHeight="15" x14ac:dyDescent="0.25"/>
  <cols>
    <col min="1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41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4.5" customHeight="1" x14ac:dyDescent="0.25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87" x14ac:dyDescent="0.25">
      <c r="A4" s="34" t="s">
        <v>26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50.1" customHeight="1" x14ac:dyDescent="0.2">
      <c r="A6" s="45">
        <v>1</v>
      </c>
      <c r="B6" s="27" t="s">
        <v>13</v>
      </c>
      <c r="C6" s="7" t="s">
        <v>38</v>
      </c>
      <c r="D6" s="10">
        <v>735</v>
      </c>
      <c r="E6" s="11">
        <v>30.5</v>
      </c>
      <c r="F6" s="3"/>
      <c r="G6" s="14" t="str">
        <f>IF(F6=0,"-",E6+F6)</f>
        <v>-</v>
      </c>
      <c r="H6" s="15">
        <v>5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46">
        <f>IF(G6=0,"-",SUM(L6:L7))</f>
        <v>0</v>
      </c>
    </row>
    <row r="7" spans="1:13" s="2" customFormat="1" ht="50.1" customHeight="1" x14ac:dyDescent="0.2">
      <c r="A7" s="45"/>
      <c r="B7" s="27" t="s">
        <v>14</v>
      </c>
      <c r="C7" s="7" t="s">
        <v>39</v>
      </c>
      <c r="D7" s="10">
        <v>315</v>
      </c>
      <c r="E7" s="12"/>
      <c r="F7" s="13"/>
      <c r="G7" s="19" t="str">
        <f>IF(F6=0,"-",ROUND(G6*0.7,2))</f>
        <v>-</v>
      </c>
      <c r="H7" s="15">
        <v>5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46"/>
    </row>
    <row r="8" spans="1:13" ht="42" customHeight="1" x14ac:dyDescent="0.25">
      <c r="A8" s="30" t="s">
        <v>33</v>
      </c>
      <c r="B8" s="28" t="s">
        <v>15</v>
      </c>
      <c r="C8" s="7" t="s">
        <v>40</v>
      </c>
      <c r="D8" s="10">
        <v>196</v>
      </c>
      <c r="E8" s="11">
        <v>30.5</v>
      </c>
      <c r="F8" s="3"/>
      <c r="G8" s="14" t="str">
        <f>IF(F8=0,"-",E8+F8)</f>
        <v>-</v>
      </c>
      <c r="H8" s="32"/>
      <c r="I8" s="33"/>
      <c r="J8" s="12"/>
      <c r="K8" s="17" t="str">
        <f t="shared" ref="K8" si="0">IF(F8=0,"-",ROUND((G8+(H8*J8)),2))</f>
        <v>-</v>
      </c>
      <c r="L8" s="18" t="str">
        <f>IF(F8=0,"-",D8*K8)</f>
        <v>-</v>
      </c>
      <c r="M8" s="29">
        <f>IF(G8=0,"-",SUM(L8:L8))</f>
        <v>0</v>
      </c>
    </row>
    <row r="9" spans="1:13" ht="15.75" customHeight="1" x14ac:dyDescent="0.25">
      <c r="A9" s="20"/>
      <c r="B9" s="20"/>
      <c r="C9" s="21"/>
      <c r="D9" s="21"/>
      <c r="E9" s="21"/>
      <c r="F9" s="21"/>
      <c r="G9" s="21"/>
      <c r="H9" s="21"/>
      <c r="I9" s="21"/>
      <c r="J9" s="21"/>
      <c r="K9" s="22"/>
      <c r="L9" s="18">
        <f>SUM(L6:L8)</f>
        <v>0</v>
      </c>
      <c r="M9" s="18">
        <f>SUM(M6:M8)</f>
        <v>0</v>
      </c>
    </row>
    <row r="10" spans="1:13" s="1" customFormat="1" ht="15.75" x14ac:dyDescent="0.25">
      <c r="A10" s="23"/>
      <c r="B10" s="23"/>
      <c r="C10" s="24"/>
      <c r="D10" s="25" t="s">
        <v>11</v>
      </c>
      <c r="E10" s="25"/>
      <c r="F10" s="25"/>
      <c r="G10" s="23"/>
      <c r="H10" s="23"/>
      <c r="I10" s="23"/>
      <c r="J10" s="23"/>
      <c r="K10" s="23"/>
      <c r="L10" s="23"/>
    </row>
    <row r="11" spans="1:13" s="1" customFormat="1" ht="15.75" x14ac:dyDescent="0.25">
      <c r="A11" s="23"/>
      <c r="B11" s="23"/>
      <c r="C11" s="23"/>
      <c r="D11" s="4"/>
      <c r="E11" s="4"/>
      <c r="F11" s="4"/>
      <c r="G11" s="23"/>
      <c r="H11" s="23"/>
      <c r="I11" s="23"/>
      <c r="J11" s="23"/>
      <c r="K11" s="23"/>
      <c r="L11" s="23"/>
    </row>
    <row r="12" spans="1:13" s="1" customFormat="1" ht="15.75" x14ac:dyDescent="0.25">
      <c r="A12" s="23"/>
      <c r="B12" s="23"/>
      <c r="C12" s="26"/>
      <c r="D12" s="25" t="s">
        <v>12</v>
      </c>
      <c r="E12" s="25"/>
      <c r="F12" s="25"/>
      <c r="G12" s="23"/>
      <c r="H12" s="23"/>
      <c r="I12" s="23"/>
      <c r="J12" s="23"/>
      <c r="K12" s="23"/>
      <c r="L12" s="23"/>
    </row>
    <row r="14" spans="1:13" ht="46.5" customHeight="1" x14ac:dyDescent="0.3">
      <c r="A14" s="40" t="s">
        <v>25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</sheetData>
  <mergeCells count="5">
    <mergeCell ref="A14:L14"/>
    <mergeCell ref="A2:M2"/>
    <mergeCell ref="A3:M3"/>
    <mergeCell ref="A6:A7"/>
    <mergeCell ref="M6:M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view="pageBreakPreview" zoomScale="80" zoomScaleNormal="80" zoomScaleSheetLayoutView="80" workbookViewId="0">
      <selection activeCell="G20" sqref="G20"/>
    </sheetView>
  </sheetViews>
  <sheetFormatPr defaultRowHeight="15" x14ac:dyDescent="0.25"/>
  <cols>
    <col min="1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41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9" customHeight="1" x14ac:dyDescent="0.25">
      <c r="A3" s="38" t="s">
        <v>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87" customHeight="1" x14ac:dyDescent="0.25">
      <c r="A4" s="34" t="s">
        <v>26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ht="42" customHeight="1" x14ac:dyDescent="0.25">
      <c r="A6" s="30" t="s">
        <v>34</v>
      </c>
      <c r="B6" s="28" t="s">
        <v>13</v>
      </c>
      <c r="C6" s="7" t="s">
        <v>35</v>
      </c>
      <c r="D6" s="10">
        <v>680</v>
      </c>
      <c r="E6" s="11">
        <v>30.5</v>
      </c>
      <c r="F6" s="3"/>
      <c r="G6" s="14" t="str">
        <f>IF(F6=0,"-",E6+F6)</f>
        <v>-</v>
      </c>
      <c r="H6" s="32"/>
      <c r="I6" s="33"/>
      <c r="J6" s="12"/>
      <c r="K6" s="17" t="str">
        <f t="shared" ref="K6" si="0">IF(F6=0,"-",ROUND((G6+(H6*J6)),2))</f>
        <v>-</v>
      </c>
      <c r="L6" s="18" t="str">
        <f>IF(F6=0,"-",D6*K6)</f>
        <v>-</v>
      </c>
      <c r="M6" s="29">
        <f>IF(G6=0,"-",SUM(L6:L6))</f>
        <v>0</v>
      </c>
    </row>
    <row r="7" spans="1:13" ht="15.75" customHeight="1" x14ac:dyDescent="0.25">
      <c r="A7" s="20"/>
      <c r="B7" s="20"/>
      <c r="C7" s="21"/>
      <c r="D7" s="21"/>
      <c r="E7" s="21"/>
      <c r="F7" s="21"/>
      <c r="G7" s="21"/>
      <c r="H7" s="21"/>
      <c r="I7" s="21"/>
      <c r="J7" s="21"/>
      <c r="K7" s="22"/>
      <c r="L7" s="18">
        <f>SUM(L6:L6)</f>
        <v>0</v>
      </c>
      <c r="M7" s="18">
        <f>SUM(M6:M6)</f>
        <v>0</v>
      </c>
    </row>
    <row r="8" spans="1:13" s="1" customFormat="1" ht="15.75" x14ac:dyDescent="0.25">
      <c r="A8" s="23"/>
      <c r="B8" s="23"/>
      <c r="C8" s="24"/>
      <c r="D8" s="25" t="s">
        <v>11</v>
      </c>
      <c r="E8" s="25"/>
      <c r="F8" s="25"/>
      <c r="G8" s="23"/>
      <c r="H8" s="23"/>
      <c r="I8" s="23"/>
      <c r="J8" s="23"/>
      <c r="K8" s="23"/>
      <c r="L8" s="23"/>
    </row>
    <row r="9" spans="1:13" s="1" customFormat="1" ht="15.75" x14ac:dyDescent="0.25">
      <c r="A9" s="23"/>
      <c r="B9" s="23"/>
      <c r="C9" s="23"/>
      <c r="D9" s="4"/>
      <c r="E9" s="4"/>
      <c r="F9" s="4"/>
      <c r="G9" s="23"/>
      <c r="H9" s="23"/>
      <c r="I9" s="23"/>
      <c r="J9" s="23"/>
      <c r="K9" s="23"/>
      <c r="L9" s="23"/>
    </row>
    <row r="10" spans="1:13" s="1" customFormat="1" ht="15.75" x14ac:dyDescent="0.25">
      <c r="A10" s="23"/>
      <c r="B10" s="23"/>
      <c r="C10" s="26"/>
      <c r="D10" s="25" t="s">
        <v>12</v>
      </c>
      <c r="E10" s="25"/>
      <c r="F10" s="25"/>
      <c r="G10" s="23"/>
      <c r="H10" s="23"/>
      <c r="I10" s="23"/>
      <c r="J10" s="23"/>
      <c r="K10" s="23"/>
      <c r="L10" s="23"/>
    </row>
    <row r="12" spans="1:13" ht="46.5" customHeight="1" x14ac:dyDescent="0.3">
      <c r="A12" s="40" t="s">
        <v>25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</sheetData>
  <mergeCells count="3">
    <mergeCell ref="A12:L12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view="pageBreakPreview" zoomScale="80" zoomScaleNormal="80" zoomScaleSheetLayoutView="80" workbookViewId="0">
      <selection activeCell="H26" sqref="H26"/>
    </sheetView>
  </sheetViews>
  <sheetFormatPr defaultRowHeight="15" x14ac:dyDescent="0.25"/>
  <cols>
    <col min="1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20.25" customHeight="1" x14ac:dyDescent="0.25">
      <c r="A1" s="4" t="s">
        <v>41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9" customHeight="1" x14ac:dyDescent="0.25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87" customHeight="1" x14ac:dyDescent="0.25">
      <c r="A4" s="34" t="s">
        <v>26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ht="42" customHeight="1" x14ac:dyDescent="0.25">
      <c r="A6" s="30" t="s">
        <v>34</v>
      </c>
      <c r="B6" s="28" t="s">
        <v>13</v>
      </c>
      <c r="C6" s="7" t="s">
        <v>24</v>
      </c>
      <c r="D6" s="10">
        <v>168</v>
      </c>
      <c r="E6" s="11">
        <v>30.5</v>
      </c>
      <c r="F6" s="3"/>
      <c r="G6" s="14" t="str">
        <f>IF(F6=0,"-",E6+F6)</f>
        <v>-</v>
      </c>
      <c r="H6" s="32"/>
      <c r="I6" s="33"/>
      <c r="J6" s="12"/>
      <c r="K6" s="17" t="str">
        <f t="shared" ref="K6" si="0">IF(F6=0,"-",ROUND((G6+(H6*J6)),2))</f>
        <v>-</v>
      </c>
      <c r="L6" s="18" t="str">
        <f>IF(F6=0,"-",D6*K6)</f>
        <v>-</v>
      </c>
      <c r="M6" s="29">
        <f>IF(G6=0,"-",SUM(L6:L6))</f>
        <v>0</v>
      </c>
    </row>
    <row r="7" spans="1:13" ht="15.75" customHeight="1" x14ac:dyDescent="0.25">
      <c r="A7" s="20"/>
      <c r="B7" s="20"/>
      <c r="C7" s="21"/>
      <c r="D7" s="21"/>
      <c r="E7" s="21"/>
      <c r="F7" s="21"/>
      <c r="G7" s="21"/>
      <c r="H7" s="21"/>
      <c r="I7" s="21"/>
      <c r="J7" s="21"/>
      <c r="K7" s="22"/>
      <c r="L7" s="18">
        <f>SUM(L6:L6)</f>
        <v>0</v>
      </c>
      <c r="M7" s="18">
        <f>SUM(M6:M6)</f>
        <v>0</v>
      </c>
    </row>
    <row r="8" spans="1:13" s="1" customFormat="1" ht="15.75" x14ac:dyDescent="0.25">
      <c r="A8" s="23"/>
      <c r="B8" s="23"/>
      <c r="C8" s="24"/>
      <c r="D8" s="25" t="s">
        <v>11</v>
      </c>
      <c r="E8" s="25"/>
      <c r="F8" s="25"/>
      <c r="G8" s="23"/>
      <c r="H8" s="23"/>
      <c r="I8" s="23"/>
      <c r="J8" s="23"/>
      <c r="K8" s="23"/>
      <c r="L8" s="23"/>
    </row>
    <row r="9" spans="1:13" s="1" customFormat="1" ht="15.75" x14ac:dyDescent="0.25">
      <c r="A9" s="23"/>
      <c r="B9" s="23"/>
      <c r="C9" s="23"/>
      <c r="D9" s="4"/>
      <c r="E9" s="4"/>
      <c r="F9" s="4"/>
      <c r="G9" s="23"/>
      <c r="H9" s="23"/>
      <c r="I9" s="23"/>
      <c r="J9" s="23"/>
      <c r="K9" s="23"/>
      <c r="L9" s="23"/>
    </row>
    <row r="10" spans="1:13" s="1" customFormat="1" ht="15.75" x14ac:dyDescent="0.25">
      <c r="A10" s="23"/>
      <c r="B10" s="23"/>
      <c r="C10" s="26"/>
      <c r="D10" s="25" t="s">
        <v>12</v>
      </c>
      <c r="E10" s="25"/>
      <c r="F10" s="25"/>
      <c r="G10" s="23"/>
      <c r="H10" s="23"/>
      <c r="I10" s="23"/>
      <c r="J10" s="23"/>
      <c r="K10" s="23"/>
      <c r="L10" s="23"/>
    </row>
    <row r="12" spans="1:13" ht="46.5" customHeight="1" x14ac:dyDescent="0.3">
      <c r="A12" s="40" t="s">
        <v>25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3" ht="15.75" x14ac:dyDescent="0.25">
      <c r="K13" s="35"/>
      <c r="L13" s="36" t="s">
        <v>27</v>
      </c>
      <c r="M13" s="37">
        <f>'Zadanie 1'!M8+'Zadanie 3'!M9+'Zadanie 4'!M7+'Zadanie 5'!M7</f>
        <v>0</v>
      </c>
    </row>
    <row r="14" spans="1:13" ht="15.75" x14ac:dyDescent="0.25">
      <c r="L14" s="36" t="s">
        <v>28</v>
      </c>
      <c r="M14" s="37">
        <f>M13*1.23</f>
        <v>0</v>
      </c>
    </row>
  </sheetData>
  <mergeCells count="3">
    <mergeCell ref="A12:L12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Zadanie 1</vt:lpstr>
      <vt:lpstr>Zadanie 2</vt:lpstr>
      <vt:lpstr>Zadanie 3</vt:lpstr>
      <vt:lpstr>Zadanie 4</vt:lpstr>
      <vt:lpstr>Zadanie 5</vt:lpstr>
      <vt:lpstr>'Zadanie 3'!Obszar_wydruku</vt:lpstr>
      <vt:lpstr>'Zadanie 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Długosz</dc:creator>
  <cp:lastModifiedBy>Olga Degenhardt-Pojda</cp:lastModifiedBy>
  <cp:lastPrinted>2023-08-03T12:20:33Z</cp:lastPrinted>
  <dcterms:created xsi:type="dcterms:W3CDTF">2023-03-24T07:01:38Z</dcterms:created>
  <dcterms:modified xsi:type="dcterms:W3CDTF">2025-06-25T06:25:40Z</dcterms:modified>
</cp:coreProperties>
</file>